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8_{44701BE7-7B79-44B9-A95A-B94E7E1D26CA}" xr6:coauthVersionLast="47" xr6:coauthVersionMax="47" xr10:uidLastSave="{00000000-0000-0000-0000-000000000000}"/>
  <bookViews>
    <workbookView xWindow="28680" yWindow="-120" windowWidth="29040" windowHeight="15720" xr2:uid="{840ADF81-2B09-4A8A-B311-F86EAC235509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K2" i="2"/>
  <c r="Q2" i="2"/>
  <c r="R2" i="2"/>
  <c r="S2" i="2"/>
  <c r="I3" i="2"/>
  <c r="K3" i="2"/>
  <c r="K7" i="2" s="1"/>
  <c r="Q3" i="2"/>
  <c r="R3" i="2"/>
  <c r="S3" i="2"/>
  <c r="I4" i="2"/>
  <c r="K4" i="2"/>
  <c r="Q4" i="2" s="1"/>
  <c r="I5" i="2"/>
  <c r="K5" i="2"/>
  <c r="Q5" i="2"/>
  <c r="R5" i="2"/>
  <c r="S5" i="2"/>
  <c r="I6" i="2"/>
  <c r="K6" i="2"/>
  <c r="S6" i="2" s="1"/>
  <c r="R6" i="2"/>
  <c r="D7" i="2"/>
  <c r="G7" i="2"/>
  <c r="H7" i="2"/>
  <c r="J7" i="2"/>
  <c r="L7" i="2"/>
  <c r="M7" i="2"/>
  <c r="O7" i="2"/>
  <c r="P7" i="2"/>
  <c r="I8" i="2"/>
  <c r="I9" i="2"/>
  <c r="M9" i="2" l="1"/>
  <c r="P9" i="2"/>
  <c r="S9" i="2"/>
  <c r="Q6" i="2"/>
  <c r="S4" i="2"/>
  <c r="R4" i="2"/>
</calcChain>
</file>

<file path=xl/sharedStrings.xml><?xml version="1.0" encoding="utf-8"?>
<sst xmlns="http://schemas.openxmlformats.org/spreadsheetml/2006/main" count="101" uniqueCount="78">
  <si>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</si>
  <si>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</si>
  <si>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</si>
  <si>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</si>
  <si>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</si>
  <si>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</si>
  <si>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</si>
  <si>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</si>
  <si>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</si>
  <si>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</si>
  <si>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</si>
  <si>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</si>
  <si>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</si>
  <si>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</si>
  <si>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</si>
  <si>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</si>
  <si>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</si>
  <si>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</si>
  <si>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</si>
  <si>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</si>
  <si>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</si>
  <si>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</si>
  <si>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</si>
  <si>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</si>
  <si>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</si>
  <si>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</si>
  <si>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</si>
  <si>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</si>
  <si>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</si>
  <si>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</si>
  <si>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</si>
  <si>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</si>
  <si>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</si>
  <si>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</si>
  <si>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</si>
  <si>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</si>
  <si>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</si>
  <si>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</si>
  <si>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</si>
  <si>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</si>
  <si>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</si>
  <si>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</si>
  <si>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</si>
  <si>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</si>
  <si>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003-008-029-0640</t>
  </si>
  <si>
    <t>WD</t>
  </si>
  <si>
    <t>03-ARM'S LENGTH</t>
  </si>
  <si>
    <t>4000</t>
  </si>
  <si>
    <t>L238/P314</t>
  </si>
  <si>
    <t>4530 CHESBROUGH/STUART  LAKE</t>
  </si>
  <si>
    <t>NOT INSPECTED</t>
  </si>
  <si>
    <t>402</t>
  </si>
  <si>
    <t>CHES LK-$30 F/F</t>
  </si>
  <si>
    <t>003-008-030-1080</t>
  </si>
  <si>
    <t>L240/P854</t>
  </si>
  <si>
    <t>CHES LK-$75 F/F</t>
  </si>
  <si>
    <t>003-017-029-0510</t>
  </si>
  <si>
    <t>5221 CO RD 437</t>
  </si>
  <si>
    <t>4525</t>
  </si>
  <si>
    <t>L234/P172</t>
  </si>
  <si>
    <t>4525 PERCH LAKE &amp; SMALL LKS</t>
  </si>
  <si>
    <t>E-SM LAKE FF</t>
  </si>
  <si>
    <t>003-017-029-0603</t>
  </si>
  <si>
    <t>LC</t>
  </si>
  <si>
    <t>4100</t>
  </si>
  <si>
    <t>L238/P76</t>
  </si>
  <si>
    <t>003-480-000-0100</t>
  </si>
  <si>
    <t>L241/P260</t>
  </si>
  <si>
    <t xml:space="preserve">PERCH-BACK$60 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</si>
  <si>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</si>
  <si>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</si>
  <si>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</si>
  <si>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</si>
  <si>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</si>
  <si>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</si>
  <si>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</si>
  <si>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2026 Perch Lake and Other Small Lakes Vacant Land Analysis.  2026 Average overall rate is $248 per ff.     </t>
  </si>
  <si>
    <t xml:space="preserve">The range of ff values is $68 per ff to $511 per ff.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</si>
</sst>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12470-3868-4C45-A4CD-28AD1ED41906}">
  <dimension ref="A1:BL11"/>
  <sheetViews>
    <sheetView tabSelected="1" workbookViewId="0">
      <selection activeCell="B14" sqref="B14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44</v>
      </c>
      <c r="C2" s="24">
        <v>45429</v>
      </c>
      <c r="D2" s="14">
        <v>48000</v>
      </c>
      <c r="E2" t="s">
        <v>45</v>
      </c>
      <c r="F2" t="s">
        <v>46</v>
      </c>
      <c r="G2" s="14">
        <v>48000</v>
      </c>
      <c r="H2" s="14">
        <v>13900</v>
      </c>
      <c r="I2" s="19">
        <f>H2/G2*100</f>
        <v>28.958333333333336</v>
      </c>
      <c r="J2" s="14">
        <v>35800</v>
      </c>
      <c r="K2" s="14">
        <f>G2-0</f>
        <v>48000</v>
      </c>
      <c r="L2" s="14">
        <v>35800</v>
      </c>
      <c r="M2" s="29">
        <v>260</v>
      </c>
      <c r="N2" s="33">
        <v>0</v>
      </c>
      <c r="O2" s="38">
        <v>20</v>
      </c>
      <c r="P2" s="38">
        <v>20</v>
      </c>
      <c r="Q2" s="14">
        <f>K2/M2</f>
        <v>184.61538461538461</v>
      </c>
      <c r="R2" s="14">
        <f>K2/O2</f>
        <v>2400</v>
      </c>
      <c r="S2" s="43">
        <f>K2/O2/43560</f>
        <v>5.5096418732782371E-2</v>
      </c>
      <c r="T2" s="38">
        <v>260</v>
      </c>
      <c r="U2" s="5" t="s">
        <v>47</v>
      </c>
      <c r="V2" t="s">
        <v>48</v>
      </c>
      <c r="X2" t="s">
        <v>49</v>
      </c>
      <c r="Y2">
        <v>0</v>
      </c>
      <c r="Z2">
        <v>0</v>
      </c>
      <c r="AA2" t="s">
        <v>50</v>
      </c>
      <c r="AC2" s="6" t="s">
        <v>51</v>
      </c>
      <c r="AD2" t="s">
        <v>52</v>
      </c>
      <c r="AL2" s="2"/>
      <c r="BC2" s="2"/>
      <c r="BE2" s="2"/>
    </row>
    <row r="3" spans="1:64" x14ac:dyDescent="0.25">
      <c r="A3" t="s">
        <v>53</v>
      </c>
      <c r="C3" s="24">
        <v>45615</v>
      </c>
      <c r="D3" s="14">
        <v>29000</v>
      </c>
      <c r="E3" t="s">
        <v>45</v>
      </c>
      <c r="F3" t="s">
        <v>46</v>
      </c>
      <c r="G3" s="14">
        <v>29000</v>
      </c>
      <c r="H3" s="14">
        <v>22200</v>
      </c>
      <c r="I3" s="19">
        <f>H3/G3*100</f>
        <v>76.551724137931032</v>
      </c>
      <c r="J3" s="14">
        <v>47250</v>
      </c>
      <c r="K3" s="14">
        <f>G3-0</f>
        <v>29000</v>
      </c>
      <c r="L3" s="14">
        <v>47250</v>
      </c>
      <c r="M3" s="29">
        <v>350</v>
      </c>
      <c r="N3" s="33">
        <v>0</v>
      </c>
      <c r="O3" s="38">
        <v>9.4510000000000005</v>
      </c>
      <c r="P3" s="38">
        <v>9.4510000000000005</v>
      </c>
      <c r="Q3" s="14">
        <f>K3/M3</f>
        <v>82.857142857142861</v>
      </c>
      <c r="R3" s="14">
        <f>K3/O3</f>
        <v>3068.458364194265</v>
      </c>
      <c r="S3" s="43">
        <f>K3/O3/43560</f>
        <v>7.0442111207398184E-2</v>
      </c>
      <c r="T3" s="38">
        <v>350</v>
      </c>
      <c r="U3" s="5" t="s">
        <v>47</v>
      </c>
      <c r="V3" t="s">
        <v>54</v>
      </c>
      <c r="X3" t="s">
        <v>49</v>
      </c>
      <c r="Y3">
        <v>0</v>
      </c>
      <c r="Z3">
        <v>0</v>
      </c>
      <c r="AA3" t="s">
        <v>50</v>
      </c>
      <c r="AC3" s="6" t="s">
        <v>51</v>
      </c>
      <c r="AD3" t="s">
        <v>55</v>
      </c>
    </row>
    <row r="4" spans="1:64" x14ac:dyDescent="0.25">
      <c r="A4" t="s">
        <v>56</v>
      </c>
      <c r="B4" t="s">
        <v>57</v>
      </c>
      <c r="C4" s="24">
        <v>45117</v>
      </c>
      <c r="D4" s="14">
        <v>85000</v>
      </c>
      <c r="E4" t="s">
        <v>45</v>
      </c>
      <c r="F4" t="s">
        <v>46</v>
      </c>
      <c r="G4" s="14">
        <v>85000</v>
      </c>
      <c r="H4" s="14">
        <v>13100</v>
      </c>
      <c r="I4" s="19">
        <f>H4/G4*100</f>
        <v>15.411764705882353</v>
      </c>
      <c r="J4" s="14">
        <v>85050</v>
      </c>
      <c r="K4" s="14">
        <f>G4-0</f>
        <v>85000</v>
      </c>
      <c r="L4" s="14">
        <v>85050</v>
      </c>
      <c r="M4" s="29">
        <v>175</v>
      </c>
      <c r="N4" s="33">
        <v>221.533997</v>
      </c>
      <c r="O4" s="38">
        <v>0.89</v>
      </c>
      <c r="P4" s="38">
        <v>0.89</v>
      </c>
      <c r="Q4" s="14">
        <f>K4/M4</f>
        <v>485.71428571428572</v>
      </c>
      <c r="R4" s="14">
        <f>K4/O4</f>
        <v>95505.617977528091</v>
      </c>
      <c r="S4" s="43">
        <f>K4/O4/43560</f>
        <v>2.192507299759598</v>
      </c>
      <c r="T4" s="38">
        <v>175</v>
      </c>
      <c r="U4" s="5" t="s">
        <v>58</v>
      </c>
      <c r="V4" t="s">
        <v>59</v>
      </c>
      <c r="X4" t="s">
        <v>60</v>
      </c>
      <c r="Y4">
        <v>0</v>
      </c>
      <c r="Z4">
        <v>0</v>
      </c>
      <c r="AA4" t="s">
        <v>50</v>
      </c>
      <c r="AC4" s="6" t="s">
        <v>51</v>
      </c>
      <c r="AD4" t="s">
        <v>61</v>
      </c>
    </row>
    <row r="5" spans="1:64" x14ac:dyDescent="0.25">
      <c r="A5" t="s">
        <v>62</v>
      </c>
      <c r="C5" s="24">
        <v>45414</v>
      </c>
      <c r="D5" s="14">
        <v>150000</v>
      </c>
      <c r="E5" t="s">
        <v>63</v>
      </c>
      <c r="F5" t="s">
        <v>46</v>
      </c>
      <c r="G5" s="14">
        <v>150000</v>
      </c>
      <c r="H5" s="14">
        <v>22000</v>
      </c>
      <c r="I5" s="19">
        <f>H5/G5*100</f>
        <v>14.666666666666666</v>
      </c>
      <c r="J5" s="14">
        <v>142656</v>
      </c>
      <c r="K5" s="14">
        <f>G5-0</f>
        <v>150000</v>
      </c>
      <c r="L5" s="14">
        <v>142656</v>
      </c>
      <c r="M5" s="29">
        <v>293.52999999999997</v>
      </c>
      <c r="N5" s="33">
        <v>0</v>
      </c>
      <c r="O5" s="38">
        <v>0</v>
      </c>
      <c r="P5" s="38">
        <v>0</v>
      </c>
      <c r="Q5" s="14">
        <f>K5/M5</f>
        <v>511.02101999795599</v>
      </c>
      <c r="R5" s="14" t="e">
        <f>K5/O5</f>
        <v>#DIV/0!</v>
      </c>
      <c r="S5" s="43" t="e">
        <f>K5/O5/43560</f>
        <v>#DIV/0!</v>
      </c>
      <c r="T5" s="38">
        <v>293.52999999999997</v>
      </c>
      <c r="U5" s="5" t="s">
        <v>64</v>
      </c>
      <c r="V5" t="s">
        <v>65</v>
      </c>
      <c r="X5" t="s">
        <v>60</v>
      </c>
      <c r="Y5">
        <v>0</v>
      </c>
      <c r="Z5">
        <v>0</v>
      </c>
      <c r="AA5" t="s">
        <v>50</v>
      </c>
      <c r="AC5" s="6" t="s">
        <v>51</v>
      </c>
      <c r="AD5" t="s">
        <v>61</v>
      </c>
    </row>
    <row r="6" spans="1:64" ht="15.75" thickBot="1" x14ac:dyDescent="0.3">
      <c r="A6" t="s">
        <v>66</v>
      </c>
      <c r="C6" s="24">
        <v>45639</v>
      </c>
      <c r="D6" s="14">
        <v>16500</v>
      </c>
      <c r="E6" t="s">
        <v>45</v>
      </c>
      <c r="F6" t="s">
        <v>46</v>
      </c>
      <c r="G6" s="14">
        <v>16500</v>
      </c>
      <c r="H6" s="14">
        <v>7300</v>
      </c>
      <c r="I6" s="19">
        <f>H6/G6*100</f>
        <v>44.242424242424242</v>
      </c>
      <c r="J6" s="14">
        <v>14651</v>
      </c>
      <c r="K6" s="14">
        <f>G6-0</f>
        <v>16500</v>
      </c>
      <c r="L6" s="14">
        <v>14651</v>
      </c>
      <c r="M6" s="29">
        <v>244.19</v>
      </c>
      <c r="N6" s="33">
        <v>175</v>
      </c>
      <c r="O6" s="38">
        <v>0.98099999999999998</v>
      </c>
      <c r="P6" s="38">
        <v>0.98099999999999998</v>
      </c>
      <c r="Q6" s="14">
        <f>K6/M6</f>
        <v>67.570334575535441</v>
      </c>
      <c r="R6" s="14">
        <f>K6/O6</f>
        <v>16819.571865443424</v>
      </c>
      <c r="S6" s="43">
        <f>K6/O6/43560</f>
        <v>0.38612423933524848</v>
      </c>
      <c r="T6" s="38">
        <v>244.19</v>
      </c>
      <c r="U6" s="5" t="s">
        <v>58</v>
      </c>
      <c r="V6" t="s">
        <v>67</v>
      </c>
      <c r="X6" t="s">
        <v>60</v>
      </c>
      <c r="Y6">
        <v>1</v>
      </c>
      <c r="Z6">
        <v>0</v>
      </c>
      <c r="AA6" t="s">
        <v>50</v>
      </c>
      <c r="AC6" s="6" t="s">
        <v>51</v>
      </c>
      <c r="AD6" t="s">
        <v>68</v>
      </c>
    </row>
    <row r="7" spans="1:64" ht="15.75" thickTop="1" x14ac:dyDescent="0.25">
      <c r="A7" s="7"/>
      <c r="B7" s="7"/>
      <c r="C7" s="25" t="s">
        <v>69</v>
      </c>
      <c r="D7" s="15">
        <f>+SUM(D2:D6)</f>
        <v>328500</v>
      </c>
      <c r="E7" s="7"/>
      <c r="F7" s="7"/>
      <c r="G7" s="15">
        <f>+SUM(G2:G6)</f>
        <v>328500</v>
      </c>
      <c r="H7" s="15">
        <f>+SUM(H2:H6)</f>
        <v>78500</v>
      </c>
      <c r="I7" s="20"/>
      <c r="J7" s="15">
        <f>+SUM(J2:J6)</f>
        <v>325407</v>
      </c>
      <c r="K7" s="15">
        <f>+SUM(K2:K6)</f>
        <v>328500</v>
      </c>
      <c r="L7" s="15">
        <f>+SUM(L2:L6)</f>
        <v>325407</v>
      </c>
      <c r="M7" s="30">
        <f>+SUM(M2:M6)</f>
        <v>1322.72</v>
      </c>
      <c r="N7" s="34"/>
      <c r="O7" s="39">
        <f>+SUM(O2:O6)</f>
        <v>31.322000000000003</v>
      </c>
      <c r="P7" s="39">
        <f>+SUM(P2:P6)</f>
        <v>31.322000000000003</v>
      </c>
      <c r="Q7" s="15"/>
      <c r="R7" s="15"/>
      <c r="S7" s="44"/>
      <c r="T7" s="39"/>
      <c r="U7" s="8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</row>
    <row r="8" spans="1:64" x14ac:dyDescent="0.25">
      <c r="A8" s="9"/>
      <c r="B8" s="9"/>
      <c r="C8" s="26"/>
      <c r="D8" s="16"/>
      <c r="E8" s="9"/>
      <c r="F8" s="9"/>
      <c r="G8" s="16"/>
      <c r="H8" s="16" t="s">
        <v>70</v>
      </c>
      <c r="I8" s="21">
        <f>H7/G7*100</f>
        <v>23.896499238964992</v>
      </c>
      <c r="J8" s="16"/>
      <c r="K8" s="16"/>
      <c r="L8" s="16" t="s">
        <v>71</v>
      </c>
      <c r="M8" s="31"/>
      <c r="N8" s="35"/>
      <c r="O8" s="40" t="s">
        <v>71</v>
      </c>
      <c r="P8" s="40"/>
      <c r="Q8" s="16"/>
      <c r="R8" s="16" t="s">
        <v>71</v>
      </c>
      <c r="S8" s="45"/>
      <c r="T8" s="40"/>
      <c r="U8" s="10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</row>
    <row r="9" spans="1:64" x14ac:dyDescent="0.25">
      <c r="A9" s="11"/>
      <c r="B9" s="11"/>
      <c r="C9" s="27"/>
      <c r="D9" s="17"/>
      <c r="E9" s="11"/>
      <c r="F9" s="11"/>
      <c r="G9" s="17"/>
      <c r="H9" s="17" t="s">
        <v>72</v>
      </c>
      <c r="I9" s="22">
        <f>STDEV(I2:I6)</f>
        <v>25.695066564204438</v>
      </c>
      <c r="J9" s="17"/>
      <c r="K9" s="17"/>
      <c r="L9" s="17" t="s">
        <v>73</v>
      </c>
      <c r="M9" s="47">
        <f>K7/M7</f>
        <v>248.35188097254144</v>
      </c>
      <c r="N9" s="36"/>
      <c r="O9" s="41" t="s">
        <v>74</v>
      </c>
      <c r="P9" s="41">
        <f>K7/O7</f>
        <v>10487.836025796563</v>
      </c>
      <c r="Q9" s="17"/>
      <c r="R9" s="17" t="s">
        <v>75</v>
      </c>
      <c r="S9" s="46">
        <f>K7/O7/43560</f>
        <v>0.24076758553251981</v>
      </c>
      <c r="T9" s="41"/>
      <c r="U9" s="12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</row>
    <row r="10" spans="1:64" x14ac:dyDescent="0.25">
      <c r="A10" t="s">
        <v>76</v>
      </c>
    </row>
    <row r="11" spans="1:64" x14ac:dyDescent="0.25">
      <c r="A11" t="s">
        <v>77</v>
      </c>
    </row>
  </sheetData>
  <conditionalFormatting sqref="A2:AR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E26A2-F796-4B6D-B376-DB42D5B3302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2026-02-12T22:50:36Z</dcterms:created>
  <dcterms:modified xsi:type="dcterms:W3CDTF">2026-02-12T22:58:25Z</dcterms:modified>
</cp:coreProperties>
</file>